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imon/Nextcloud/3_Bilbau/5_Kursunterlagen_DE/w_Graphiken_Tabellen_etc./Luftbilanz/v6/"/>
    </mc:Choice>
  </mc:AlternateContent>
  <xr:revisionPtr revIDLastSave="0" documentId="13_ncr:1_{09A94E22-310D-974A-94BD-03C145B89EE6}" xr6:coauthVersionLast="44" xr6:coauthVersionMax="44" xr10:uidLastSave="{00000000-0000-0000-0000-000000000000}"/>
  <bookViews>
    <workbookView xWindow="-38400" yWindow="-5140" windowWidth="38400" windowHeight="21140" tabRatio="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0" i="1" l="1"/>
  <c r="C51" i="1"/>
  <c r="C52" i="1"/>
  <c r="C49" i="1"/>
  <c r="E23" i="1" l="1"/>
  <c r="E29" i="1"/>
  <c r="D34" i="1"/>
  <c r="E32" i="1"/>
  <c r="E31" i="1"/>
  <c r="E30" i="1"/>
  <c r="E22" i="1"/>
  <c r="E20" i="1"/>
  <c r="E5" i="1"/>
  <c r="E6" i="1"/>
  <c r="B30" i="1" s="1"/>
  <c r="E7" i="1"/>
  <c r="E8" i="1"/>
  <c r="E49" i="1"/>
  <c r="E50" i="1"/>
  <c r="E51" i="1"/>
  <c r="E52" i="1"/>
  <c r="C54" i="1"/>
  <c r="E54" i="1" s="1"/>
  <c r="E33" i="1" l="1"/>
  <c r="E42" i="1" s="1"/>
  <c r="E41" i="1"/>
  <c r="B32" i="1"/>
  <c r="B31" i="1"/>
  <c r="B29" i="1"/>
  <c r="E9" i="1"/>
  <c r="E59" i="1" s="1"/>
  <c r="E56" i="1"/>
  <c r="E16" i="1" l="1"/>
  <c r="E38" i="1"/>
  <c r="E43" i="1" s="1"/>
  <c r="E44" i="1" s="1"/>
</calcChain>
</file>

<file path=xl/sharedStrings.xml><?xml version="1.0" encoding="utf-8"?>
<sst xmlns="http://schemas.openxmlformats.org/spreadsheetml/2006/main" count="90" uniqueCount="66">
  <si>
    <t>Std.</t>
  </si>
  <si>
    <t>Luftaustausch vor Aufhebung der Sanierungszone</t>
    <phoneticPr fontId="8" type="noConversion"/>
  </si>
  <si>
    <t>Für die weiteren Berechnung wird davon ausgegangen, dass die Schleusen in Teilzone 1 eingebaut werden!</t>
  </si>
  <si>
    <t>Bedarf</t>
  </si>
  <si>
    <t>Kapazität pro Öffnung</t>
  </si>
  <si>
    <t>Teilzone 1 (-Schleuse)</t>
  </si>
  <si>
    <t>Total Zuluft durch Öffnungen</t>
    <phoneticPr fontId="8" type="noConversion"/>
  </si>
  <si>
    <t>Total Anzahl Öffnungen</t>
    <phoneticPr fontId="8" type="noConversion"/>
  </si>
  <si>
    <t>Berechnung der Luftbilanz</t>
  </si>
  <si>
    <t>Nur die gelb gefärbten Felder müssen ausgefüllt werden.</t>
  </si>
  <si>
    <t>1. Volumen der Zone</t>
  </si>
  <si>
    <t>Länge  [m]</t>
  </si>
  <si>
    <t>Breite  [m]</t>
  </si>
  <si>
    <t>Höhe [m]</t>
  </si>
  <si>
    <t>Volumen</t>
  </si>
  <si>
    <t>Teilzone 1</t>
  </si>
  <si>
    <r>
      <t>m</t>
    </r>
    <r>
      <rPr>
        <vertAlign val="superscript"/>
        <sz val="10"/>
        <rFont val="Arial"/>
        <family val="2"/>
      </rPr>
      <t>3</t>
    </r>
  </si>
  <si>
    <t>Teilzone 2</t>
  </si>
  <si>
    <t>Teilzone 3</t>
  </si>
  <si>
    <t>Teilzone 4</t>
  </si>
  <si>
    <t>TOTAL</t>
  </si>
  <si>
    <t>2. Lufterneuerung</t>
  </si>
  <si>
    <t>Min. 10-facher Luftwechsel</t>
  </si>
  <si>
    <t>Gewählte Lufterneuerung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</si>
  <si>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</t>
    </r>
  </si>
  <si>
    <t>Anzahl Geräte</t>
  </si>
  <si>
    <t>Gerät Typ 1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</si>
  <si>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</si>
  <si>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t>Gerät Typ 2</t>
  </si>
  <si>
    <t>Gerät Typ 3</t>
  </si>
  <si>
    <t>Gerät Typ 4</t>
  </si>
  <si>
    <t>Leistung</t>
  </si>
  <si>
    <t>Anzahl</t>
  </si>
  <si>
    <t>Personenschleuse</t>
  </si>
  <si>
    <t>Anzahl Öffnungen</t>
  </si>
  <si>
    <t>5. Leckagen</t>
  </si>
  <si>
    <t>Vielfaches des Raumvoluments (0.5 bis 10, je nach Zone)</t>
  </si>
  <si>
    <t>Total Leckagen (Raumvolumen * obenstehende Zahl)</t>
    <phoneticPr fontId="8" type="noConversion"/>
  </si>
  <si>
    <t>Leistung</t>
    <phoneticPr fontId="8" type="noConversion"/>
  </si>
  <si>
    <t>Minimum gemäss EKAS 6503</t>
  </si>
  <si>
    <t>6 bis 8-facher Luftwechsel</t>
  </si>
  <si>
    <t>Besser mit mehr rechnen</t>
  </si>
  <si>
    <r>
      <t>m</t>
    </r>
    <r>
      <rPr>
        <vertAlign val="superscript"/>
        <sz val="12"/>
        <color theme="1"/>
        <rFont val="Liberation Sans"/>
      </rPr>
      <t>3</t>
    </r>
    <r>
      <rPr>
        <sz val="10"/>
        <rFont val="Arial"/>
        <family val="2"/>
      </rPr>
      <t>/h</t>
    </r>
  </si>
  <si>
    <t>(normal: ~100 bis 500 m3/h)</t>
  </si>
  <si>
    <t>(normal: ~1000 bis 3000 m3/h)</t>
  </si>
  <si>
    <t>3: Luftzufuhr durch Schleuse</t>
  </si>
  <si>
    <t>4. Luftzufuhr durch Kompensationsöffnungen</t>
  </si>
  <si>
    <t>Zuluft</t>
  </si>
  <si>
    <t>Lufterneuerung total</t>
  </si>
  <si>
    <t>Materialschleuse Türe geschlossen</t>
  </si>
  <si>
    <t>Materialschleuse Türe offen</t>
  </si>
  <si>
    <t>6. Total Zuluft</t>
  </si>
  <si>
    <t>Zuluft Schleusen (hier mit Maximalwert für Materialschleuse)</t>
  </si>
  <si>
    <t>Zuluft Klappen</t>
  </si>
  <si>
    <t>Zuluft Leckagen</t>
  </si>
  <si>
    <t>Total Zuluft</t>
  </si>
  <si>
    <t>7. Anzahl und Leistung UHG</t>
  </si>
  <si>
    <t>Leistung total (ohne Reserve-UHG)</t>
  </si>
  <si>
    <t>Reale Leistung des UHG bei belegtem Filter:</t>
  </si>
  <si>
    <t>% der Vollleistung</t>
  </si>
  <si>
    <t>Volleistung</t>
  </si>
  <si>
    <t>Reale Leistung</t>
  </si>
  <si>
    <t>Reserve-UHG</t>
  </si>
  <si>
    <t>Vor Aufhebung der Sanierungszone muss die Luft mindestens 100 mal ausgetauscht werden. Mit den installierten UHG inkl. Reserve-UHG dauert dies:</t>
  </si>
  <si>
    <t>Tabelle zur Berechnung der Luftbilanz, Version 6, Sept. 2019</t>
  </si>
  <si>
    <r>
      <t xml:space="preserve">Freier Download unter </t>
    </r>
    <r>
      <rPr>
        <sz val="7"/>
        <color indexed="31"/>
        <rFont val="Arial"/>
        <family val="2"/>
      </rPr>
      <t>www.bilbau.ch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</si>
</sst>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  <family val="2"/>
    </font>
    <font>
      <sz val="10"/>
      <name val="FreeSans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color indexed="31"/>
      <name val="Arial"/>
      <family val="2"/>
    </font>
    <font>
      <sz val="8"/>
      <name val="Verdana"/>
    </font>
    <font>
      <sz val="10"/>
      <name val="Liberation Sans"/>
      <family val="2"/>
    </font>
    <font>
      <sz val="7.5"/>
      <name val="Liberation Sans"/>
      <family val="2"/>
    </font>
    <font>
      <sz val="7"/>
      <color theme="1"/>
      <name val="Arial"/>
      <family val="2"/>
    </font>
    <font>
      <b/>
      <sz val="12"/>
      <color theme="1"/>
      <name val="Liberation Sans"/>
    </font>
    <font>
      <vertAlign val="superscript"/>
      <sz val="12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indexed="15"/>
        <bgColor indexed="23"/>
      </patternFill>
    </fill>
    <fill>
      <patternFill patternType="solid">
        <fgColor indexed="18"/>
        <bgColor indexed="26"/>
      </patternFill>
    </fill>
    <fill>
      <patternFill patternType="solid">
        <fgColor indexed="19"/>
        <bgColor indexed="27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E6E6FF"/>
        <bgColor rgb="FFE6E6FF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52">
    <xf numFmtId="0" fontId="0" fillId="0" borderId="0" xfId="0"/>
    <xf numFmtId="0" fontId="0" fillId="4" borderId="2" xfId="0" applyFill="1" applyBorder="1"/>
    <xf numFmtId="0" fontId="3" fillId="0" borderId="0" xfId="0" applyFont="1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4" fillId="3" borderId="0" xfId="0" applyFont="1" applyFill="1"/>
    <xf numFmtId="0" fontId="4" fillId="5" borderId="2" xfId="0" applyFont="1" applyFill="1" applyBorder="1"/>
    <xf numFmtId="0" fontId="0" fillId="5" borderId="2" xfId="0" applyFont="1" applyFill="1" applyBorder="1"/>
    <xf numFmtId="0" fontId="4" fillId="6" borderId="0" xfId="0" applyFont="1" applyFill="1"/>
    <xf numFmtId="0" fontId="4" fillId="5" borderId="0" xfId="0" applyFont="1" applyFill="1"/>
    <xf numFmtId="0" fontId="9" fillId="0" borderId="6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7" borderId="2" xfId="0" applyFont="1" applyFill="1" applyBorder="1" applyAlignment="1">
      <alignment horizontal="left" vertical="center"/>
    </xf>
    <xf numFmtId="164" fontId="9" fillId="6" borderId="0" xfId="0" applyNumberFormat="1" applyFont="1" applyFill="1" applyAlignment="1">
      <alignment horizontal="right" wrapText="1"/>
    </xf>
    <xf numFmtId="0" fontId="0" fillId="6" borderId="7" xfId="0" applyFill="1" applyBorder="1" applyAlignment="1">
      <alignment horizontal="left" vertical="center"/>
    </xf>
    <xf numFmtId="0" fontId="0" fillId="6" borderId="2" xfId="0" applyFill="1" applyBorder="1"/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/>
    <xf numFmtId="0" fontId="12" fillId="8" borderId="8" xfId="0" applyFont="1" applyFill="1" applyBorder="1"/>
    <xf numFmtId="0" fontId="0" fillId="8" borderId="8" xfId="0" applyFill="1" applyBorder="1"/>
    <xf numFmtId="0" fontId="0" fillId="4" borderId="0" xfId="0" applyFill="1" applyBorder="1"/>
    <xf numFmtId="0" fontId="4" fillId="5" borderId="0" xfId="0" applyFont="1" applyFill="1" applyBorder="1"/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7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</cellXfs>
  <cellStyles count="2">
    <cellStyle name="Negative" xfId="1" xr:uid="{00000000-0005-0000-0000-000000000000}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39"/>
        </patternFill>
      </fill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57164</xdr:colOff>
      <xdr:row>60</xdr:row>
      <xdr:rowOff>13367</xdr:rowOff>
    </xdr:from>
    <xdr:ext cx="447120" cy="142862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93093" y="8957796"/>
          <a:ext cx="447120" cy="142862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sbest-net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="140" zoomScaleNormal="140" zoomScalePageLayoutView="140" workbookViewId="0">
      <selection activeCell="E41" sqref="E41"/>
    </sheetView>
  </sheetViews>
  <sheetFormatPr baseColWidth="10" defaultColWidth="8.83203125" defaultRowHeight="13"/>
  <cols>
    <col min="1" max="1" width="24.5" customWidth="1"/>
    <col min="2" max="2" width="10" customWidth="1"/>
    <col min="3" max="3" width="9.83203125" customWidth="1"/>
    <col min="4" max="4" width="11.5" customWidth="1"/>
    <col min="6" max="6" width="12.5" customWidth="1"/>
  </cols>
  <sheetData>
    <row r="1" spans="1:6" ht="18">
      <c r="A1" s="39" t="s">
        <v>8</v>
      </c>
      <c r="B1" s="39"/>
      <c r="C1" s="39"/>
      <c r="D1" s="39"/>
      <c r="E1" s="39"/>
    </row>
    <row r="2" spans="1:6">
      <c r="A2" s="2" t="s">
        <v>9</v>
      </c>
    </row>
    <row r="3" spans="1:6" s="7" customFormat="1">
      <c r="A3" s="7" t="s">
        <v>10</v>
      </c>
    </row>
    <row r="4" spans="1:6">
      <c r="A4" s="3"/>
      <c r="B4" s="4" t="s">
        <v>11</v>
      </c>
      <c r="C4" s="4" t="s">
        <v>12</v>
      </c>
      <c r="D4" s="4" t="s">
        <v>13</v>
      </c>
      <c r="E4" s="5" t="s">
        <v>14</v>
      </c>
      <c r="F4" s="3"/>
    </row>
    <row r="5" spans="1:6" ht="15">
      <c r="A5" s="3" t="s">
        <v>15</v>
      </c>
      <c r="B5" s="1">
        <v>10</v>
      </c>
      <c r="C5" s="1">
        <v>10</v>
      </c>
      <c r="D5" s="1">
        <v>3</v>
      </c>
      <c r="E5" s="5">
        <f>B5*C5*D5</f>
        <v>300</v>
      </c>
      <c r="F5" s="3" t="s">
        <v>16</v>
      </c>
    </row>
    <row r="6" spans="1:6" ht="15">
      <c r="A6" s="3" t="s">
        <v>17</v>
      </c>
      <c r="B6" s="1"/>
      <c r="C6" s="1"/>
      <c r="D6" s="1"/>
      <c r="E6" s="5">
        <f>B6*C6*D6</f>
        <v>0</v>
      </c>
      <c r="F6" s="3" t="s">
        <v>16</v>
      </c>
    </row>
    <row r="7" spans="1:6" ht="15">
      <c r="A7" s="3" t="s">
        <v>18</v>
      </c>
      <c r="B7" s="1"/>
      <c r="C7" s="1"/>
      <c r="D7" s="1"/>
      <c r="E7" s="5">
        <f>B7*C7*D7</f>
        <v>0</v>
      </c>
      <c r="F7" s="3" t="s">
        <v>16</v>
      </c>
    </row>
    <row r="8" spans="1:6" ht="15">
      <c r="A8" s="3" t="s">
        <v>19</v>
      </c>
      <c r="B8" s="1"/>
      <c r="C8" s="1"/>
      <c r="D8" s="1"/>
      <c r="E8" s="5">
        <f>B8*C8*D8</f>
        <v>0</v>
      </c>
      <c r="F8" s="3" t="s">
        <v>16</v>
      </c>
    </row>
    <row r="9" spans="1:6" s="10" customFormat="1" ht="15">
      <c r="A9" s="40" t="s">
        <v>20</v>
      </c>
      <c r="B9" s="40"/>
      <c r="C9" s="40"/>
      <c r="D9" s="40"/>
      <c r="E9" s="8">
        <f>SUM(E5:E8)</f>
        <v>300</v>
      </c>
      <c r="F9" s="9" t="s">
        <v>16</v>
      </c>
    </row>
    <row r="10" spans="1:6" ht="5.75" customHeight="1"/>
    <row r="11" spans="1:6" s="7" customFormat="1">
      <c r="A11" s="7" t="s">
        <v>21</v>
      </c>
    </row>
    <row r="12" spans="1:6" ht="9.75" customHeight="1">
      <c r="A12" s="24" t="s">
        <v>39</v>
      </c>
      <c r="B12" s="24"/>
      <c r="C12" s="24" t="s">
        <v>40</v>
      </c>
      <c r="D12" s="2"/>
      <c r="E12" s="2"/>
    </row>
    <row r="13" spans="1:6" ht="10" customHeight="1">
      <c r="A13" s="24" t="s">
        <v>41</v>
      </c>
      <c r="B13" s="24"/>
      <c r="C13" s="24" t="s">
        <v>22</v>
      </c>
      <c r="D13" s="2"/>
      <c r="E13" s="2"/>
    </row>
    <row r="14" spans="1:6">
      <c r="A14" s="30" t="s">
        <v>23</v>
      </c>
      <c r="B14" s="30"/>
      <c r="C14" s="30"/>
      <c r="D14" s="30"/>
      <c r="E14" s="1">
        <v>10</v>
      </c>
      <c r="F14" s="3"/>
    </row>
    <row r="15" spans="1:6" ht="5.5" customHeight="1"/>
    <row r="16" spans="1:6" ht="18">
      <c r="A16" s="41" t="s">
        <v>48</v>
      </c>
      <c r="B16" s="41"/>
      <c r="C16" s="41"/>
      <c r="D16" s="41"/>
      <c r="E16" s="25">
        <f>E9*E14</f>
        <v>3000</v>
      </c>
      <c r="F16" s="26" t="s">
        <v>42</v>
      </c>
    </row>
    <row r="17" spans="1:6" ht="5.5" customHeight="1"/>
    <row r="18" spans="1:6" ht="15" customHeight="1">
      <c r="A18" s="7" t="s">
        <v>45</v>
      </c>
      <c r="B18" s="7"/>
      <c r="C18" s="7"/>
      <c r="D18" s="7"/>
      <c r="E18" s="7"/>
      <c r="F18" s="7"/>
    </row>
    <row r="19" spans="1:6" s="2" customFormat="1" ht="12">
      <c r="A19" s="49"/>
      <c r="B19" s="49"/>
      <c r="C19" s="50" t="s">
        <v>32</v>
      </c>
      <c r="D19" s="45" t="s">
        <v>31</v>
      </c>
      <c r="E19" s="51"/>
      <c r="F19" s="51"/>
    </row>
    <row r="20" spans="1:6" ht="15" customHeight="1">
      <c r="A20" s="29" t="s">
        <v>33</v>
      </c>
      <c r="B20" s="29"/>
      <c r="C20" s="1">
        <v>1</v>
      </c>
      <c r="D20" s="1">
        <v>500</v>
      </c>
      <c r="E20" s="8">
        <f>C20*D20</f>
        <v>500</v>
      </c>
      <c r="F20" s="9" t="s">
        <v>27</v>
      </c>
    </row>
    <row r="21" spans="1:6" ht="9.75" customHeight="1">
      <c r="A21" s="33" t="s">
        <v>43</v>
      </c>
      <c r="B21" s="33"/>
      <c r="C21" s="33"/>
      <c r="D21" s="33"/>
      <c r="E21" s="33"/>
      <c r="F21" s="33"/>
    </row>
    <row r="22" spans="1:6" ht="15" customHeight="1">
      <c r="A22" s="29" t="s">
        <v>49</v>
      </c>
      <c r="B22" s="29"/>
      <c r="C22" s="1">
        <v>1</v>
      </c>
      <c r="D22" s="1">
        <v>1000</v>
      </c>
      <c r="E22" s="8">
        <f>C22*D22</f>
        <v>1000</v>
      </c>
      <c r="F22" s="9" t="s">
        <v>27</v>
      </c>
    </row>
    <row r="23" spans="1:6" ht="15" customHeight="1">
      <c r="A23" s="29" t="s">
        <v>50</v>
      </c>
      <c r="B23" s="29"/>
      <c r="C23" s="27"/>
      <c r="D23" s="27">
        <v>3000</v>
      </c>
      <c r="E23" s="28">
        <f>C22*D23</f>
        <v>3000</v>
      </c>
      <c r="F23" s="9" t="s">
        <v>27</v>
      </c>
    </row>
    <row r="24" spans="1:6" ht="9.75" customHeight="1">
      <c r="A24" s="33" t="s">
        <v>44</v>
      </c>
      <c r="B24" s="33"/>
      <c r="C24" s="33"/>
      <c r="D24" s="33"/>
      <c r="E24" s="33"/>
      <c r="F24" s="33"/>
    </row>
    <row r="25" spans="1:6" ht="9.75" customHeight="1">
      <c r="A25" s="23" t="s">
        <v>2</v>
      </c>
      <c r="B25" s="13"/>
      <c r="C25" s="13"/>
      <c r="D25" s="13"/>
      <c r="E25" s="14"/>
      <c r="F25" s="14"/>
    </row>
    <row r="26" spans="1:6" ht="5.5" customHeight="1"/>
    <row r="27" spans="1:6" ht="15" customHeight="1">
      <c r="A27" s="7" t="s">
        <v>46</v>
      </c>
      <c r="B27" s="7"/>
      <c r="C27" s="7"/>
      <c r="D27" s="7"/>
      <c r="E27" s="7"/>
      <c r="F27" s="7"/>
    </row>
    <row r="28" spans="1:6" s="2" customFormat="1" ht="24">
      <c r="A28" s="42"/>
      <c r="B28" s="43" t="s">
        <v>3</v>
      </c>
      <c r="C28" s="43" t="s">
        <v>4</v>
      </c>
      <c r="D28" s="43" t="s">
        <v>34</v>
      </c>
      <c r="E28" s="43" t="s">
        <v>47</v>
      </c>
      <c r="F28" s="44"/>
    </row>
    <row r="29" spans="1:6" ht="15" customHeight="1">
      <c r="A29" s="22" t="s">
        <v>5</v>
      </c>
      <c r="B29" s="21">
        <f>E5*E14-E20-E22</f>
        <v>1500</v>
      </c>
      <c r="C29" s="17">
        <v>1000</v>
      </c>
      <c r="D29" s="17">
        <v>2</v>
      </c>
      <c r="E29" s="16">
        <f>C29*D29</f>
        <v>2000</v>
      </c>
      <c r="F29" s="16" t="s">
        <v>27</v>
      </c>
    </row>
    <row r="30" spans="1:6" ht="15" customHeight="1">
      <c r="A30" s="22" t="s">
        <v>17</v>
      </c>
      <c r="B30" s="21">
        <f>E6*E$14</f>
        <v>0</v>
      </c>
      <c r="C30" s="17">
        <v>1000</v>
      </c>
      <c r="D30" s="17"/>
      <c r="E30" s="16">
        <f>C30*D30</f>
        <v>0</v>
      </c>
      <c r="F30" s="16" t="s">
        <v>27</v>
      </c>
    </row>
    <row r="31" spans="1:6" ht="15" customHeight="1">
      <c r="A31" s="22" t="s">
        <v>18</v>
      </c>
      <c r="B31" s="21">
        <f t="shared" ref="B31:B32" si="0">E7*E$14</f>
        <v>0</v>
      </c>
      <c r="C31" s="17">
        <v>1000</v>
      </c>
      <c r="D31" s="17"/>
      <c r="E31" s="16">
        <f>C31*D31</f>
        <v>0</v>
      </c>
      <c r="F31" s="16" t="s">
        <v>27</v>
      </c>
    </row>
    <row r="32" spans="1:6" ht="15" customHeight="1">
      <c r="A32" s="22" t="s">
        <v>19</v>
      </c>
      <c r="B32" s="21">
        <f t="shared" si="0"/>
        <v>0</v>
      </c>
      <c r="C32" s="17">
        <v>1000</v>
      </c>
      <c r="D32" s="17"/>
      <c r="E32" s="16">
        <f>C32*D32</f>
        <v>0</v>
      </c>
      <c r="F32" s="16" t="s">
        <v>27</v>
      </c>
    </row>
    <row r="33" spans="1:6" ht="15" customHeight="1">
      <c r="A33" s="29" t="s">
        <v>6</v>
      </c>
      <c r="B33" s="29"/>
      <c r="C33" s="29"/>
      <c r="D33" s="29"/>
      <c r="E33" s="20">
        <f>SUM(E29:E32)</f>
        <v>2000</v>
      </c>
      <c r="F33" s="16" t="s">
        <v>27</v>
      </c>
    </row>
    <row r="34" spans="1:6" ht="15" customHeight="1">
      <c r="A34" s="38" t="s">
        <v>7</v>
      </c>
      <c r="B34" s="38"/>
      <c r="C34" s="38"/>
      <c r="D34" s="19">
        <f>SUM(D29:D32)</f>
        <v>2</v>
      </c>
      <c r="E34" s="15"/>
      <c r="F34" s="15"/>
    </row>
    <row r="35" spans="1:6" ht="4" customHeight="1"/>
    <row r="36" spans="1:6" ht="15" customHeight="1">
      <c r="A36" s="7" t="s">
        <v>35</v>
      </c>
      <c r="B36" s="7"/>
      <c r="C36" s="7"/>
      <c r="D36" s="7"/>
      <c r="E36" s="7"/>
      <c r="F36" s="7"/>
    </row>
    <row r="37" spans="1:6" ht="15" customHeight="1">
      <c r="A37" s="30" t="s">
        <v>36</v>
      </c>
      <c r="B37" s="30"/>
      <c r="C37" s="30"/>
      <c r="D37" s="30"/>
      <c r="E37" s="1">
        <v>3</v>
      </c>
      <c r="F37" s="3"/>
    </row>
    <row r="38" spans="1:6" ht="15" customHeight="1">
      <c r="A38" s="31" t="s">
        <v>37</v>
      </c>
      <c r="B38" s="32"/>
      <c r="C38" s="32"/>
      <c r="D38" s="32"/>
      <c r="E38" s="8">
        <f>E9*E37</f>
        <v>900</v>
      </c>
      <c r="F38" s="8" t="s">
        <v>24</v>
      </c>
    </row>
    <row r="39" spans="1:6" ht="4" customHeight="1"/>
    <row r="40" spans="1:6" ht="15" customHeight="1">
      <c r="A40" s="7" t="s">
        <v>51</v>
      </c>
      <c r="B40" s="7"/>
      <c r="C40" s="7"/>
      <c r="D40" s="7"/>
      <c r="E40" s="7"/>
      <c r="F40" s="7"/>
    </row>
    <row r="41" spans="1:6" ht="15" customHeight="1">
      <c r="A41" s="30" t="s">
        <v>52</v>
      </c>
      <c r="B41" s="30"/>
      <c r="C41" s="30"/>
      <c r="D41" s="30"/>
      <c r="E41" s="1">
        <f>E20+E23</f>
        <v>3500</v>
      </c>
      <c r="F41" s="16" t="s">
        <v>27</v>
      </c>
    </row>
    <row r="42" spans="1:6" ht="15" customHeight="1">
      <c r="A42" s="30" t="s">
        <v>53</v>
      </c>
      <c r="B42" s="30"/>
      <c r="C42" s="30"/>
      <c r="D42" s="30"/>
      <c r="E42" s="1">
        <f>E33</f>
        <v>2000</v>
      </c>
      <c r="F42" s="16" t="s">
        <v>27</v>
      </c>
    </row>
    <row r="43" spans="1:6" ht="15" customHeight="1">
      <c r="A43" s="30" t="s">
        <v>54</v>
      </c>
      <c r="B43" s="30"/>
      <c r="C43" s="30"/>
      <c r="D43" s="30"/>
      <c r="E43" s="1">
        <f>E38</f>
        <v>900</v>
      </c>
      <c r="F43" s="16" t="s">
        <v>27</v>
      </c>
    </row>
    <row r="44" spans="1:6" ht="15" customHeight="1">
      <c r="A44" s="31" t="s">
        <v>55</v>
      </c>
      <c r="B44" s="32"/>
      <c r="C44" s="32"/>
      <c r="D44" s="32"/>
      <c r="E44" s="8">
        <f>SUM(E41:E43)</f>
        <v>6400</v>
      </c>
      <c r="F44" s="8" t="s">
        <v>24</v>
      </c>
    </row>
    <row r="45" spans="1:6" ht="5.5" customHeight="1"/>
    <row r="46" spans="1:6" s="7" customFormat="1">
      <c r="A46" s="7" t="s">
        <v>56</v>
      </c>
    </row>
    <row r="47" spans="1:6" s="7" customFormat="1">
      <c r="A47" t="s">
        <v>58</v>
      </c>
      <c r="B47"/>
      <c r="C47"/>
      <c r="D47" s="48">
        <v>85</v>
      </c>
      <c r="E47" t="s">
        <v>59</v>
      </c>
      <c r="F47"/>
    </row>
    <row r="48" spans="1:6" s="2" customFormat="1" ht="12">
      <c r="A48" s="45"/>
      <c r="B48" s="46" t="s">
        <v>60</v>
      </c>
      <c r="C48" s="46" t="s">
        <v>61</v>
      </c>
      <c r="D48" s="46" t="s">
        <v>25</v>
      </c>
      <c r="E48" s="47" t="s">
        <v>38</v>
      </c>
      <c r="F48" s="45"/>
    </row>
    <row r="49" spans="1:6" ht="15" customHeight="1">
      <c r="A49" s="3" t="s">
        <v>26</v>
      </c>
      <c r="B49" s="1">
        <v>1000</v>
      </c>
      <c r="C49" s="3">
        <f>B49*D$47/100</f>
        <v>850</v>
      </c>
      <c r="D49" s="1"/>
      <c r="E49" s="3">
        <f>C49*D49</f>
        <v>0</v>
      </c>
      <c r="F49" s="3" t="s">
        <v>27</v>
      </c>
    </row>
    <row r="50" spans="1:6" ht="15">
      <c r="A50" s="3" t="s">
        <v>28</v>
      </c>
      <c r="B50" s="1">
        <v>2000</v>
      </c>
      <c r="C50" s="3">
        <f t="shared" ref="C50:C52" si="1">B50*D$47/100</f>
        <v>1700</v>
      </c>
      <c r="D50" s="1">
        <v>4</v>
      </c>
      <c r="E50" s="3">
        <f>C50*D50</f>
        <v>6800</v>
      </c>
      <c r="F50" s="3" t="s">
        <v>27</v>
      </c>
    </row>
    <row r="51" spans="1:6" ht="15">
      <c r="A51" s="3" t="s">
        <v>29</v>
      </c>
      <c r="B51" s="1">
        <v>5000</v>
      </c>
      <c r="C51" s="3">
        <f t="shared" si="1"/>
        <v>4250</v>
      </c>
      <c r="D51" s="1"/>
      <c r="E51" s="3">
        <f>C51*D51</f>
        <v>0</v>
      </c>
      <c r="F51" s="3" t="s">
        <v>27</v>
      </c>
    </row>
    <row r="52" spans="1:6" ht="15">
      <c r="A52" s="3" t="s">
        <v>30</v>
      </c>
      <c r="B52" s="1">
        <v>10000</v>
      </c>
      <c r="C52" s="3">
        <f t="shared" si="1"/>
        <v>8500</v>
      </c>
      <c r="D52" s="1"/>
      <c r="E52" s="3">
        <f>C52*D52</f>
        <v>0</v>
      </c>
      <c r="F52" s="3" t="s">
        <v>27</v>
      </c>
    </row>
    <row r="53" spans="1:6" ht="5.75" customHeight="1"/>
    <row r="54" spans="1:6" ht="15">
      <c r="A54" s="3" t="s">
        <v>62</v>
      </c>
      <c r="B54" s="1">
        <v>2000</v>
      </c>
      <c r="C54" s="3">
        <f>B54*0.85</f>
        <v>1700</v>
      </c>
      <c r="D54" s="1">
        <v>0</v>
      </c>
      <c r="E54" s="3">
        <f>C54*D54</f>
        <v>0</v>
      </c>
      <c r="F54" s="3" t="s">
        <v>27</v>
      </c>
    </row>
    <row r="55" spans="1:6" ht="5.75" customHeight="1"/>
    <row r="56" spans="1:6" s="11" customFormat="1" ht="15">
      <c r="A56" s="40" t="s">
        <v>57</v>
      </c>
      <c r="B56" s="40"/>
      <c r="C56" s="40"/>
      <c r="D56" s="40"/>
      <c r="E56" s="8">
        <f>SUM(E49:E53)</f>
        <v>6800</v>
      </c>
      <c r="F56" s="8" t="s">
        <v>24</v>
      </c>
    </row>
    <row r="57" spans="1:6" ht="5.75" customHeight="1"/>
    <row r="58" spans="1:6" s="7" customFormat="1" ht="14" thickBot="1">
      <c r="A58" s="7" t="s">
        <v>1</v>
      </c>
    </row>
    <row r="59" spans="1:6" ht="22" customHeight="1" thickBot="1">
      <c r="A59" s="35" t="s">
        <v>63</v>
      </c>
      <c r="B59" s="36"/>
      <c r="C59" s="36"/>
      <c r="D59" s="37"/>
      <c r="E59" s="18">
        <f>E9*100/SUM(E49:E54)</f>
        <v>4.4117647058823533</v>
      </c>
      <c r="F59" s="12" t="s">
        <v>0</v>
      </c>
    </row>
    <row r="60" spans="1:6" ht="5" customHeight="1">
      <c r="A60" s="34"/>
      <c r="B60" s="34"/>
      <c r="C60" s="34"/>
      <c r="D60" s="34"/>
      <c r="E60" s="34"/>
      <c r="F60" s="6"/>
    </row>
    <row r="61" spans="1:6" ht="10" customHeight="1">
      <c r="A61" s="34" t="s">
        <v>64</v>
      </c>
      <c r="B61" s="34"/>
      <c r="C61" s="34"/>
      <c r="D61" s="34"/>
      <c r="E61" s="34"/>
    </row>
    <row r="62" spans="1:6" ht="10" customHeight="1">
      <c r="A62" s="34" t="s">
        <v>65</v>
      </c>
      <c r="B62" s="34"/>
      <c r="C62" s="34"/>
      <c r="D62" s="34"/>
      <c r="E62" s="34"/>
      <c r="F62" s="6"/>
    </row>
  </sheetData>
  <mergeCells count="24">
    <mergeCell ref="A1:E1"/>
    <mergeCell ref="A9:D9"/>
    <mergeCell ref="A14:D14"/>
    <mergeCell ref="A56:D56"/>
    <mergeCell ref="A16:D16"/>
    <mergeCell ref="A19:B19"/>
    <mergeCell ref="E19:F19"/>
    <mergeCell ref="A20:B20"/>
    <mergeCell ref="A21:F21"/>
    <mergeCell ref="A22:B22"/>
    <mergeCell ref="A24:F24"/>
    <mergeCell ref="A33:D33"/>
    <mergeCell ref="A34:C34"/>
    <mergeCell ref="A37:D37"/>
    <mergeCell ref="A38:D38"/>
    <mergeCell ref="A60:E60"/>
    <mergeCell ref="A62:E62"/>
    <mergeCell ref="A61:E61"/>
    <mergeCell ref="A59:D59"/>
    <mergeCell ref="A23:B23"/>
    <mergeCell ref="A41:D41"/>
    <mergeCell ref="A42:D42"/>
    <mergeCell ref="A43:D43"/>
    <mergeCell ref="A44:D44"/>
  </mergeCells>
  <phoneticPr fontId="8" type="noConversion"/>
  <conditionalFormatting sqref="E29:E32">
    <cfRule type="cellIs" dxfId="4" priority="9" stopIfTrue="1" operator="greaterThan">
      <formula>#REF!</formula>
    </cfRule>
    <cfRule type="cellIs" dxfId="3" priority="10" stopIfTrue="1" operator="lessThan">
      <formula>#REF!</formula>
    </cfRule>
  </conditionalFormatting>
  <conditionalFormatting sqref="E56">
    <cfRule type="cellIs" dxfId="2" priority="1" operator="lessThan">
      <formula>$E$44</formula>
    </cfRule>
    <cfRule type="cellIs" dxfId="1" priority="2" operator="greaterThan">
      <formula>$E$44</formula>
    </cfRule>
    <cfRule type="cellIs" dxfId="0" priority="3" operator="greaterThan">
      <formula>$E$44</formula>
    </cfRule>
  </conditionalFormatting>
  <hyperlinks>
    <hyperlink ref="A62" r:id="rId1" display="Freier Download unter www.asbest-net.ch" xr:uid="{00000000-0004-0000-0000-000000000000}"/>
  </hyperlinks>
  <pageMargins left="0.46626984126984128" right="0.78749999999999998" top="0.36706349206349204" bottom="0.49603174603174605" header="0.51180555555555496" footer="0.51180555555555496"/>
  <pageSetup paperSize="10" orientation="portrait" useFirstPageNumber="1" horizontalDpi="4294967292" verticalDpi="4294967292"/>
  <rowBreaks count="1" manualBreakCount="1">
    <brk id="62" max="16383" man="1" pt="1"/>
  </rowBreaks>
  <colBreaks count="1" manualBreakCount="1">
    <brk id="6" max="1048575" man="1"/>
  </colBreaks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69479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Schneebeli</dc:creator>
  <cp:lastModifiedBy>Simon Schneebeli</cp:lastModifiedBy>
  <cp:revision>6</cp:revision>
  <cp:lastPrinted>2015-03-11T15:07:31Z</cp:lastPrinted>
  <dcterms:created xsi:type="dcterms:W3CDTF">2015-01-02T23:57:42Z</dcterms:created>
  <dcterms:modified xsi:type="dcterms:W3CDTF">2019-10-02T14:20:58Z</dcterms:modified>
  <dc:language>en-US</dc:language>
</cp:coreProperties>
</file>